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456" windowWidth="20496" windowHeight="7512"/>
  </bookViews>
  <sheets>
    <sheet name="Aktivitätentracker" sheetId="1" r:id="rId1"/>
    <sheet name="Aktivitätenliste" sheetId="2" state="hidden" r:id="rId2"/>
  </sheets>
  <definedNames>
    <definedName name="AktivitätenListe">Aktivitätenliste!$B$4:$B$8</definedName>
    <definedName name="AktivitätenSuche">Aktivitätenliste!$B$4:$C$8</definedName>
    <definedName name="AlleSonstigen">Aktivitätentracker!$A$23</definedName>
    <definedName name="GesamtSumme">SUM(Liste[Gesamt])</definedName>
    <definedName name="Kategorie1">Aktivitätentracker!$A$3</definedName>
    <definedName name="Kategorie1Einheit">Aktivitätentracker!$C$4</definedName>
    <definedName name="Kategorie2">Aktivitätentracker!$A$7</definedName>
    <definedName name="Kategorie2Einheit">Aktivitätentracker!$C$8</definedName>
    <definedName name="Kategorie3">Aktivitätentracker!$A$11</definedName>
    <definedName name="Kategorie3Einheit">Aktivitätentracker!$C$12</definedName>
    <definedName name="Kategorie4">Aktivitätentracker!$A$15</definedName>
    <definedName name="Kategorie4Einheit">Aktivitätentracker!$C$16</definedName>
    <definedName name="Kategorie5">Aktivitätentracker!$A$19</definedName>
    <definedName name="Kategorie5Einheit">Aktivitätentracker!$C$20</definedName>
    <definedName name="SonstigeGesamt">GesamtSumme-SUM(Aktivitätentracker!$B$3:$B$15)</definedName>
  </definedNames>
  <calcPr calcId="171026"/>
</workbook>
</file>

<file path=xl/calcChain.xml><?xml version="1.0" encoding="utf-8"?>
<calcChain xmlns="http://schemas.openxmlformats.org/spreadsheetml/2006/main">
  <c r="B4" i="2" l="1"/>
  <c r="C4" i="2"/>
  <c r="J6" i="1"/>
  <c r="J7" i="1"/>
  <c r="B5" i="2"/>
  <c r="C5" i="2"/>
  <c r="J8" i="1"/>
  <c r="B6" i="2"/>
  <c r="C6" i="2"/>
  <c r="J9" i="1"/>
  <c r="B7" i="2"/>
  <c r="C7" i="2"/>
  <c r="J10" i="1"/>
  <c r="B8" i="2"/>
  <c r="C8" i="2"/>
  <c r="J11" i="1"/>
  <c r="J12" i="1"/>
  <c r="B21" i="1"/>
  <c r="B19" i="1"/>
  <c r="B17" i="1"/>
  <c r="B15" i="1"/>
  <c r="B13" i="1"/>
  <c r="B11" i="1"/>
  <c r="B9" i="1"/>
  <c r="B7" i="1"/>
  <c r="B5" i="1"/>
  <c r="B3" i="1"/>
  <c r="B23" i="1"/>
</calcChain>
</file>

<file path=xl/sharedStrings.xml><?xml version="1.0" encoding="utf-8"?>
<sst xmlns="http://schemas.openxmlformats.org/spreadsheetml/2006/main" count="41" uniqueCount="24">
  <si>
    <t>Aktivitätentracker</t>
  </si>
  <si>
    <r>
      <rPr>
        <b/>
        <sz val="10"/>
        <color theme="0"/>
        <rFont val="Calibri"/>
        <family val="2"/>
        <scheme val="major"/>
      </rPr>
      <t>Verfolgen Sie Ihre wichtigsten fünf Aktivitäten!</t>
    </r>
    <r>
      <rPr>
        <sz val="10"/>
        <color theme="0"/>
        <rFont val="Calibri"/>
        <family val="2"/>
        <scheme val="major"/>
      </rPr>
      <t xml:space="preserve"> Ersetzen Sie die Aktivitätsinfos unten durch die Ihre Lieblingsaktivitäten. Fügen Sie dann Einträge hierzu zum Aktivitätenprotokoll hinzu, um Ihre Fortschritte zu dokumentieren.</t>
    </r>
  </si>
  <si>
    <t>Fahrrad fahren</t>
  </si>
  <si>
    <t>Kilometer</t>
  </si>
  <si>
    <t>Kalorien</t>
  </si>
  <si>
    <t>Datum</t>
  </si>
  <si>
    <t>Aktivität</t>
  </si>
  <si>
    <t>Startzeit</t>
  </si>
  <si>
    <t>Dauer</t>
  </si>
  <si>
    <t>Gesamt</t>
  </si>
  <si>
    <t>Einheit</t>
  </si>
  <si>
    <t>Notiz</t>
  </si>
  <si>
    <t>Heiß und feucht</t>
  </si>
  <si>
    <t>Schwimmen</t>
  </si>
  <si>
    <t>Ein kalter Nachmittag</t>
  </si>
  <si>
    <t>Meter</t>
  </si>
  <si>
    <t>Gestern Nacht gut geschlafen</t>
  </si>
  <si>
    <t>Aktivität 3</t>
  </si>
  <si>
    <t>Aktivität 4</t>
  </si>
  <si>
    <t>Aktivität 5</t>
  </si>
  <si>
    <t>Schritte</t>
  </si>
  <si>
    <t>Wiederholungen</t>
  </si>
  <si>
    <t>Aktivitätenliste</t>
  </si>
  <si>
    <t>Die nachstehende Liste ist mit den von Ihnen angegebenen Aktivitäten verknüpft. Hiermit wird die Dropdownliste im Aktivitätenprotokoll gefüllt. Dieses Blatt sollte nicht angezeigt werden.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</si>
</sst>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$&quot;#,##0.00"/>
    <numFmt numFmtId="165" formatCode="[h]:mm:ss;@"/>
    <numFmt numFmtId="166" formatCode="0.0"/>
  </numFmts>
  <fonts count="13" x14ac:knownFonts="1">
    <font>
      <sz val="10"/>
      <color theme="3"/>
      <name val="Calibri"/>
      <family val="2"/>
      <scheme val="minor"/>
    </font>
    <font>
      <sz val="36"/>
      <color theme="8"/>
      <name val="Calibri"/>
      <family val="2"/>
      <scheme val="major"/>
    </font>
    <font>
      <sz val="10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22"/>
      <color theme="0"/>
      <name val="Calibri"/>
      <family val="2"/>
      <scheme val="minor"/>
    </font>
    <font>
      <sz val="20"/>
      <color theme="0"/>
      <name val="Calibri"/>
      <family val="2"/>
      <scheme val="major"/>
    </font>
    <font>
      <b/>
      <sz val="11"/>
      <color theme="3"/>
      <name val="Calibri"/>
      <family val="2"/>
      <scheme val="minor"/>
    </font>
    <font>
      <b/>
      <sz val="20"/>
      <color theme="0"/>
      <name val="Calibri"/>
      <family val="2"/>
      <scheme val="major"/>
    </font>
    <font>
      <b/>
      <sz val="18"/>
      <color theme="4"/>
      <name val="Calibri"/>
      <family val="2"/>
      <scheme val="major"/>
    </font>
    <font>
      <b/>
      <sz val="8"/>
      <color theme="0"/>
      <name val="Calibri"/>
      <family val="2"/>
      <scheme val="maj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ajor"/>
    </font>
    <font>
      <b/>
      <sz val="10"/>
      <color theme="0"/>
      <name val="Calibri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0"/>
      </bottom>
      <diagonal/>
    </border>
    <border>
      <left/>
      <right/>
      <top style="thick">
        <color theme="0"/>
      </top>
      <bottom/>
      <diagonal/>
    </border>
  </borders>
  <cellStyleXfs count="4">
    <xf numFmtId="0" fontId="0" fillId="0" borderId="0" applyNumberFormat="0" applyFill="0" applyBorder="0" applyProtection="0">
      <alignment vertical="center"/>
    </xf>
    <xf numFmtId="0" fontId="8" fillId="0" borderId="0" applyNumberFormat="0" applyBorder="0" applyProtection="0"/>
    <xf numFmtId="0" fontId="7" fillId="3" borderId="0" applyNumberFormat="0" applyBorder="0" applyAlignment="0" applyProtection="0"/>
    <xf numFmtId="0" fontId="4" fillId="4" borderId="0" applyNumberFormat="0" applyBorder="0" applyProtection="0">
      <alignment horizontal="center" vertical="top"/>
    </xf>
  </cellStyleXfs>
  <cellXfs count="58">
    <xf numFmtId="0" fontId="0" fillId="0" borderId="0" xfId="0">
      <alignment vertical="center"/>
    </xf>
    <xf numFmtId="164" fontId="1" fillId="2" borderId="0" xfId="0" applyNumberFormat="1" applyFont="1" applyFill="1">
      <alignment vertical="center"/>
    </xf>
    <xf numFmtId="164" fontId="0" fillId="2" borderId="0" xfId="0" applyNumberFormat="1" applyFont="1" applyFill="1">
      <alignment vertical="center"/>
    </xf>
    <xf numFmtId="0" fontId="8" fillId="0" borderId="0" xfId="1"/>
    <xf numFmtId="0" fontId="0" fillId="2" borderId="0" xfId="0" applyFont="1" applyFill="1">
      <alignment vertical="center"/>
    </xf>
    <xf numFmtId="0" fontId="1" fillId="2" borderId="0" xfId="0" applyFont="1" applyFill="1">
      <alignment vertical="center"/>
    </xf>
    <xf numFmtId="0" fontId="1" fillId="2" borderId="0" xfId="0" applyFont="1" applyFill="1" applyAlignment="1">
      <alignment horizontal="center"/>
    </xf>
    <xf numFmtId="0" fontId="0" fillId="2" borderId="0" xfId="0" applyFont="1" applyFill="1" applyAlignment="1">
      <alignment horizont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165" fontId="0" fillId="0" borderId="0" xfId="0" applyNumberFormat="1" applyFont="1" applyFill="1" applyBorder="1" applyAlignment="1">
      <alignment vertical="center"/>
    </xf>
    <xf numFmtId="0" fontId="0" fillId="2" borderId="0" xfId="0" applyFont="1" applyFill="1" applyAlignment="1">
      <alignment horizontal="left"/>
    </xf>
    <xf numFmtId="0" fontId="0" fillId="2" borderId="0" xfId="0" applyFont="1" applyFill="1" applyAlignment="1">
      <alignment vertical="center"/>
    </xf>
    <xf numFmtId="164" fontId="0" fillId="2" borderId="0" xfId="0" applyNumberFormat="1" applyFont="1" applyFill="1" applyAlignment="1">
      <alignment vertical="center"/>
    </xf>
    <xf numFmtId="0" fontId="5" fillId="3" borderId="0" xfId="2" applyFont="1" applyFill="1" applyAlignment="1">
      <alignment vertical="center"/>
    </xf>
    <xf numFmtId="0" fontId="3" fillId="4" borderId="0" xfId="0" applyFont="1" applyFill="1" applyBorder="1" applyAlignment="1">
      <alignment vertical="center"/>
    </xf>
    <xf numFmtId="0" fontId="3" fillId="4" borderId="0" xfId="0" applyFont="1" applyFill="1" applyBorder="1" applyAlignment="1"/>
    <xf numFmtId="0" fontId="5" fillId="3" borderId="0" xfId="2" applyFont="1" applyFill="1" applyBorder="1" applyAlignment="1">
      <alignment vertical="center"/>
    </xf>
    <xf numFmtId="0" fontId="0" fillId="4" borderId="0" xfId="0" applyFill="1" applyBorder="1">
      <alignment vertical="center"/>
    </xf>
    <xf numFmtId="0" fontId="3" fillId="4" borderId="1" xfId="0" applyFont="1" applyFill="1" applyBorder="1" applyAlignment="1"/>
    <xf numFmtId="0" fontId="0" fillId="4" borderId="2" xfId="0" applyFont="1" applyFill="1" applyBorder="1">
      <alignment vertical="center"/>
    </xf>
    <xf numFmtId="0" fontId="0" fillId="4" borderId="1" xfId="0" applyFont="1" applyFill="1" applyBorder="1">
      <alignment vertical="center"/>
    </xf>
    <xf numFmtId="0" fontId="0" fillId="4" borderId="0" xfId="0" applyFont="1" applyFill="1" applyBorder="1">
      <alignment vertical="center"/>
    </xf>
    <xf numFmtId="0" fontId="0" fillId="2" borderId="0" xfId="0" applyFont="1" applyFill="1" applyBorder="1">
      <alignment vertical="center"/>
    </xf>
    <xf numFmtId="0" fontId="0" fillId="0" borderId="0" xfId="0" applyNumberFormat="1" applyFont="1" applyFill="1" applyBorder="1" applyAlignment="1">
      <alignment horizontal="right" vertical="center" indent="1"/>
    </xf>
    <xf numFmtId="0" fontId="0" fillId="2" borderId="0" xfId="0" applyNumberFormat="1" applyFont="1" applyFill="1" applyAlignment="1">
      <alignment horizontal="right" vertical="center" indent="1"/>
    </xf>
    <xf numFmtId="0" fontId="0" fillId="0" borderId="0" xfId="0" applyNumberFormat="1" applyFont="1" applyFill="1" applyBorder="1" applyAlignment="1">
      <alignment horizontal="left" vertical="center" indent="2"/>
    </xf>
    <xf numFmtId="0" fontId="0" fillId="0" borderId="0" xfId="0" applyFont="1" applyFill="1" applyBorder="1" applyAlignment="1">
      <alignment horizontal="right" vertical="center"/>
    </xf>
    <xf numFmtId="0" fontId="0" fillId="0" borderId="0" xfId="0" applyFont="1" applyFill="1" applyBorder="1" applyAlignment="1">
      <alignment horizontal="left" vertical="center" indent="1"/>
    </xf>
    <xf numFmtId="0" fontId="0" fillId="0" borderId="0" xfId="0" applyFont="1" applyFill="1" applyBorder="1" applyAlignment="1">
      <alignment horizontal="right" vertical="center" indent="1"/>
    </xf>
    <xf numFmtId="0" fontId="0" fillId="0" borderId="0" xfId="0" applyFont="1" applyFill="1" applyBorder="1" applyAlignment="1">
      <alignment horizontal="left" vertical="center" indent="2"/>
    </xf>
    <xf numFmtId="14" fontId="0" fillId="0" borderId="0" xfId="0" applyNumberFormat="1" applyFont="1" applyFill="1" applyBorder="1" applyAlignment="1">
      <alignment horizontal="left" vertical="center" indent="1"/>
    </xf>
    <xf numFmtId="14" fontId="0" fillId="2" borderId="0" xfId="0" applyNumberFormat="1" applyFont="1" applyFill="1" applyAlignment="1">
      <alignment horizontal="left" vertical="center" indent="1"/>
    </xf>
    <xf numFmtId="0" fontId="0" fillId="0" borderId="0" xfId="0" applyAlignment="1">
      <alignment vertical="center"/>
    </xf>
    <xf numFmtId="165" fontId="0" fillId="0" borderId="0" xfId="0" applyNumberFormat="1" applyFont="1" applyFill="1" applyAlignment="1">
      <alignment vertical="center"/>
    </xf>
    <xf numFmtId="0" fontId="6" fillId="0" borderId="0" xfId="0" applyFont="1" applyAlignment="1"/>
    <xf numFmtId="20" fontId="0" fillId="0" borderId="0" xfId="0" applyNumberFormat="1" applyFont="1" applyFill="1" applyBorder="1" applyAlignment="1">
      <alignment horizontal="right" vertical="center" indent="1"/>
    </xf>
    <xf numFmtId="20" fontId="0" fillId="2" borderId="0" xfId="0" applyNumberFormat="1" applyFont="1" applyFill="1" applyAlignment="1">
      <alignment horizontal="right" vertical="center" indent="1"/>
    </xf>
    <xf numFmtId="14" fontId="0" fillId="2" borderId="0" xfId="0" applyNumberFormat="1" applyFont="1" applyFill="1">
      <alignment vertical="center"/>
    </xf>
    <xf numFmtId="20" fontId="0" fillId="2" borderId="0" xfId="0" applyNumberFormat="1" applyFont="1" applyFill="1" applyAlignment="1">
      <alignment horizontal="center"/>
    </xf>
    <xf numFmtId="0" fontId="7" fillId="3" borderId="0" xfId="2" applyAlignment="1">
      <alignment horizontal="left" vertical="center" indent="1"/>
    </xf>
    <xf numFmtId="1" fontId="4" fillId="4" borderId="0" xfId="3" applyNumberFormat="1" applyBorder="1" applyAlignment="1">
      <alignment horizontal="center" vertical="top"/>
    </xf>
    <xf numFmtId="1" fontId="4" fillId="4" borderId="1" xfId="3" applyNumberFormat="1" applyBorder="1" applyAlignment="1">
      <alignment horizontal="center" vertical="top"/>
    </xf>
    <xf numFmtId="0" fontId="2" fillId="4" borderId="2" xfId="0" applyFont="1" applyFill="1" applyBorder="1" applyAlignment="1">
      <alignment horizontal="left" vertical="center" indent="1"/>
    </xf>
    <xf numFmtId="0" fontId="2" fillId="4" borderId="0" xfId="0" applyFont="1" applyFill="1" applyBorder="1" applyAlignment="1">
      <alignment horizontal="left" vertical="center" indent="1"/>
    </xf>
    <xf numFmtId="0" fontId="2" fillId="4" borderId="1" xfId="0" applyFont="1" applyFill="1" applyBorder="1" applyAlignment="1">
      <alignment horizontal="left" vertical="center" indent="1"/>
    </xf>
    <xf numFmtId="0" fontId="10" fillId="3" borderId="2" xfId="0" applyFont="1" applyFill="1" applyBorder="1" applyAlignment="1">
      <alignment horizontal="left" vertical="center" indent="2"/>
    </xf>
    <xf numFmtId="0" fontId="10" fillId="3" borderId="0" xfId="0" applyFont="1" applyFill="1" applyBorder="1" applyAlignment="1">
      <alignment horizontal="left" vertical="center" indent="2"/>
    </xf>
    <xf numFmtId="1" fontId="4" fillId="3" borderId="0" xfId="3" applyNumberFormat="1" applyFill="1" applyAlignment="1">
      <alignment horizontal="center" vertical="center"/>
    </xf>
    <xf numFmtId="0" fontId="4" fillId="3" borderId="0" xfId="3" applyFill="1" applyAlignment="1">
      <alignment horizontal="center" vertical="center"/>
    </xf>
    <xf numFmtId="0" fontId="3" fillId="3" borderId="2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166" fontId="4" fillId="4" borderId="0" xfId="3" applyNumberFormat="1" applyAlignment="1">
      <alignment horizontal="center"/>
    </xf>
    <xf numFmtId="0" fontId="2" fillId="4" borderId="2" xfId="0" applyFont="1" applyFill="1" applyBorder="1" applyAlignment="1">
      <alignment horizontal="left" vertical="center" indent="2"/>
    </xf>
    <xf numFmtId="0" fontId="2" fillId="4" borderId="0" xfId="0" applyFont="1" applyFill="1" applyBorder="1" applyAlignment="1">
      <alignment horizontal="left" vertical="center" indent="2"/>
    </xf>
    <xf numFmtId="0" fontId="11" fillId="3" borderId="0" xfId="2" applyFont="1" applyFill="1" applyBorder="1" applyAlignment="1">
      <alignment horizontal="left" vertical="center" wrapText="1" indent="1"/>
    </xf>
    <xf numFmtId="0" fontId="7" fillId="3" borderId="0" xfId="2" applyAlignment="1">
      <alignment horizontal="left" vertical="center" indent="1"/>
    </xf>
    <xf numFmtId="0" fontId="9" fillId="3" borderId="0" xfId="2" applyFont="1" applyAlignment="1">
      <alignment horizontal="left" vertical="center" wrapText="1" indent="1"/>
    </xf>
  </cellXfs>
  <cellStyles count="4">
    <cellStyle name="Heading 1" xfId="1" builtinId="16" customBuiltin="1"/>
    <cellStyle name="Heading 2" xfId="3" builtinId="17" customBuiltin="1"/>
    <cellStyle name="Normal" xfId="0" builtinId="0" customBuiltin="1"/>
    <cellStyle name="Title" xfId="2" builtinId="15" customBuiltin="1"/>
  </cellStyles>
  <dxfs count="12">
    <dxf>
      <alignment vertical="center" textRotation="0" wrapText="0" indent="0" justifyLastLine="0" shrinkToFit="0" readingOrder="0"/>
    </dxf>
    <dxf>
      <numFmt numFmtId="0" formatCode="General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0" indent="2" justifyLastLine="0" shrinkToFit="0" readingOrder="0"/>
    </dxf>
    <dxf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numFmt numFmtId="165" formatCode="[h]:mm:ss;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numFmt numFmtId="167" formatCode="hh:mm"/>
      <alignment horizontal="right" vertical="center" textRotation="0" wrapText="0" indent="1" justifyLastLine="0" shrinkToFit="0" readingOrder="0"/>
    </dxf>
    <dxf>
      <alignment vertical="center" textRotation="0" wrapText="0" indent="0" justifyLastLine="0" shrinkToFit="0" readingOrder="0"/>
    </dxf>
    <dxf>
      <numFmt numFmtId="168" formatCode="dd/mm/yyyy"/>
      <alignment horizontal="left" vertical="center" textRotation="0" wrapText="0" indent="1" justifyLastLine="0" shrinkToFit="0" readingOrder="0"/>
    </dxf>
    <dxf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color theme="3"/>
      </font>
      <border>
        <bottom style="medium">
          <color theme="2"/>
        </bottom>
      </border>
    </dxf>
    <dxf>
      <border>
        <bottom style="thin">
          <color theme="2"/>
        </bottom>
        <horizontal style="thin">
          <color theme="2"/>
        </horizontal>
      </border>
    </dxf>
  </dxfs>
  <tableStyles count="1" defaultTableStyle="Aktivitätenprotokoll" defaultPivotStyle="PivotStyleLight8">
    <tableStyle name="Aktivitätenprotokoll" pivot="0" count="2">
      <tableStyleElement type="wholeTable" dxfId="11"/>
      <tableStyleElement type="headerRow" dxfId="1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accent1"/>
                </a:solidFill>
                <a:latin typeface="+mj-lt"/>
                <a:ea typeface="+mn-ea"/>
                <a:cs typeface="+mn-cs"/>
              </a:defRPr>
            </a:pPr>
            <a:r>
              <a:rPr lang="en-US" sz="1800">
                <a:solidFill>
                  <a:schemeClr val="accent1"/>
                </a:solidFill>
                <a:latin typeface="+mj-lt"/>
              </a:rPr>
              <a:t>Durch Aktivität verbrauchte Kalorien</a:t>
            </a:r>
          </a:p>
        </c:rich>
      </c:tx>
      <c:layout>
        <c:manualLayout>
          <c:xMode val="edge"/>
          <c:yMode val="edge"/>
          <c:x val="1.4528247989487869E-2"/>
          <c:y val="6.4122965021529171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2.1208759161515066E-2"/>
          <c:y val="0.36579555006604564"/>
          <c:w val="0.84022933030807034"/>
          <c:h val="0.44821985487108229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Aktivitätentracker!$A$3</c:f>
              <c:strCache>
                <c:ptCount val="1"/>
                <c:pt idx="0">
                  <c:v>Fahrrad fahren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Aktivitätentracker!$A$1</c:f>
              <c:strCache>
                <c:ptCount val="1"/>
                <c:pt idx="0">
                  <c:v>Aktivitätentracker</c:v>
                </c:pt>
              </c:strCache>
            </c:strRef>
          </c:cat>
          <c:val>
            <c:numRef>
              <c:f>Aktivitätentracker!$B$5</c:f>
              <c:numCache>
                <c:formatCode>0</c:formatCode>
                <c:ptCount val="1"/>
                <c:pt idx="0">
                  <c:v>847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3DD8-4FA0-8C10-5D1E463BDC2C}"/>
            </c:ext>
          </c:extLst>
        </c:ser>
        <c:ser>
          <c:idx val="1"/>
          <c:order val="1"/>
          <c:tx>
            <c:strRef>
              <c:f>Aktivitätentracker!$A$7</c:f>
              <c:strCache>
                <c:ptCount val="1"/>
                <c:pt idx="0">
                  <c:v>Schwimmen</c:v>
                </c:pt>
              </c:strCache>
            </c:strRef>
          </c:tx>
          <c:spPr>
            <a:solidFill>
              <a:schemeClr val="bg2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Aktivitätentracker!$A$1</c:f>
              <c:strCache>
                <c:ptCount val="1"/>
                <c:pt idx="0">
                  <c:v>Aktivitätentracker</c:v>
                </c:pt>
              </c:strCache>
            </c:strRef>
          </c:cat>
          <c:val>
            <c:numRef>
              <c:f>Aktivitätentracker!$B$9</c:f>
              <c:numCache>
                <c:formatCode>0</c:formatCode>
                <c:ptCount val="1"/>
                <c:pt idx="0">
                  <c:v>237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3DD8-4FA0-8C10-5D1E463BDC2C}"/>
            </c:ext>
          </c:extLst>
        </c:ser>
        <c:ser>
          <c:idx val="2"/>
          <c:order val="2"/>
          <c:tx>
            <c:strRef>
              <c:f>Aktivitätentracker!$A$11</c:f>
              <c:strCache>
                <c:ptCount val="1"/>
                <c:pt idx="0">
                  <c:v>Aktivität 3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Aktivitätentracker!$A$1</c:f>
              <c:strCache>
                <c:ptCount val="1"/>
                <c:pt idx="0">
                  <c:v>Aktivitätentracker</c:v>
                </c:pt>
              </c:strCache>
            </c:strRef>
          </c:cat>
          <c:val>
            <c:numRef>
              <c:f>Aktivitätentracker!$B$13</c:f>
              <c:numCache>
                <c:formatCode>0</c:formatCode>
                <c:ptCount val="1"/>
                <c:pt idx="0">
                  <c:v>150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3DD8-4FA0-8C10-5D1E463BDC2C}"/>
            </c:ext>
          </c:extLst>
        </c:ser>
        <c:ser>
          <c:idx val="3"/>
          <c:order val="3"/>
          <c:tx>
            <c:strRef>
              <c:f>Aktivitätentracker!$A$15</c:f>
              <c:strCache>
                <c:ptCount val="1"/>
                <c:pt idx="0">
                  <c:v>Aktivität 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Aktivitätentracker!$A$1</c:f>
              <c:strCache>
                <c:ptCount val="1"/>
                <c:pt idx="0">
                  <c:v>Aktivitätentracker</c:v>
                </c:pt>
              </c:strCache>
            </c:strRef>
          </c:cat>
          <c:val>
            <c:numRef>
              <c:f>Aktivitätentracker!$B$17</c:f>
              <c:numCache>
                <c:formatCode>0</c:formatCode>
                <c:ptCount val="1"/>
                <c:pt idx="0">
                  <c:v>115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3DD8-4FA0-8C10-5D1E463BDC2C}"/>
            </c:ext>
          </c:extLst>
        </c:ser>
        <c:ser>
          <c:idx val="4"/>
          <c:order val="4"/>
          <c:tx>
            <c:strRef>
              <c:f>Aktivitätentracker!$A$19</c:f>
              <c:strCache>
                <c:ptCount val="1"/>
                <c:pt idx="0">
                  <c:v>Aktivität 5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Aktivitätentracker!$A$1</c:f>
              <c:strCache>
                <c:ptCount val="1"/>
                <c:pt idx="0">
                  <c:v>Aktivitätentracker</c:v>
                </c:pt>
              </c:strCache>
            </c:strRef>
          </c:cat>
          <c:val>
            <c:numRef>
              <c:f>Aktivitätentracker!$B$21</c:f>
              <c:numCache>
                <c:formatCode>0</c:formatCode>
                <c:ptCount val="1"/>
                <c:pt idx="0">
                  <c:v>345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3DD8-4FA0-8C10-5D1E463BDC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overlap val="100"/>
        <c:axId val="169946112"/>
        <c:axId val="169968384"/>
      </c:barChart>
      <c:catAx>
        <c:axId val="169946112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69968384"/>
        <c:crosses val="autoZero"/>
        <c:auto val="1"/>
        <c:lblAlgn val="ctr"/>
        <c:lblOffset val="100"/>
        <c:noMultiLvlLbl val="0"/>
      </c:catAx>
      <c:valAx>
        <c:axId val="1699683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99461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336229151803415"/>
          <c:y val="0.28856020448424341"/>
          <c:w val="0.10474831671682065"/>
          <c:h val="0.6753853807489749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1200"/>
      </a:pPr>
      <a:endParaRPr lang="en-US"/>
    </a:p>
  </c:txPr>
  <c:printSettings>
    <c:headerFooter/>
    <c:pageMargins b="0.75" l="0.7" r="0.7" t="0.75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57150</xdr:rowOff>
    </xdr:from>
    <xdr:to>
      <xdr:col>11</xdr:col>
      <xdr:colOff>2409825</xdr:colOff>
      <xdr:row>3</xdr:row>
      <xdr:rowOff>28575</xdr:rowOff>
    </xdr:to>
    <xdr:graphicFrame macro="">
      <xdr:nvGraphicFramePr>
        <xdr:cNvPr id="2" name="Verbrauchte Kalorien" descr="Gestapeltes Balkendiagramm, das die pro Aktivität verbrauchten Kalorien anzeigt" title="Durch Aktivität verbrauchte Kalorien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Liste" displayName="Liste" ref="E5:L12" totalsRowShown="0" headerRowDxfId="9" dataDxfId="8">
  <tableColumns count="8">
    <tableColumn id="1" name="Datum" dataDxfId="7"/>
    <tableColumn id="2" name="Aktivität" dataDxfId="6"/>
    <tableColumn id="9" name="Startzeit" dataDxfId="5"/>
    <tableColumn id="10" name="Dauer" dataDxfId="4"/>
    <tableColumn id="3" name="Gesamt" dataDxfId="3"/>
    <tableColumn id="4" name="Einheit" dataDxfId="2">
      <calculatedColumnFormula>IFERROR(VLOOKUP(Liste[[#This Row],[Aktivität]],AktivitätenSuche,2,FALSE),"")</calculatedColumnFormula>
    </tableColumn>
    <tableColumn id="5" name="Kalorien" dataDxfId="1"/>
    <tableColumn id="7" name="Notiz" dataDxfId="0"/>
  </tableColumns>
  <tableStyleInfo name="Aktivitätenprotokoll" showFirstColumn="0" showLastColumn="0" showRowStripes="1" showColumnStripes="0"/>
  <extLst>
    <ext xmlns:x14="http://schemas.microsoft.com/office/spreadsheetml/2009/9/main" uri="{504A1905-F514-4f6f-8877-14C23A59335A}">
      <x14:table altText="Aktivitätenprotokoll" altTextSummary="Liste der Aktivitätsdetails wie Datum, Aktivitätstyp, Startzeit, Dauer, Summe, Einheit, Kalorien und Notizen"/>
    </ext>
  </extLst>
</table>
</file>

<file path=xl/theme/theme1.xml><?xml version="1.0" encoding="utf-8"?>
<a:theme xmlns:a="http://schemas.openxmlformats.org/drawingml/2006/main" name="Office Theme">
  <a:themeElements>
    <a:clrScheme name="Activity Log">
      <a:dk1>
        <a:sysClr val="windowText" lastClr="000000"/>
      </a:dk1>
      <a:lt1>
        <a:sysClr val="window" lastClr="FFFFFF"/>
      </a:lt1>
      <a:dk2>
        <a:srgbClr val="414141"/>
      </a:dk2>
      <a:lt2>
        <a:srgbClr val="F0F0F0"/>
      </a:lt2>
      <a:accent1>
        <a:srgbClr val="F01414"/>
      </a:accent1>
      <a:accent2>
        <a:srgbClr val="2895BF"/>
      </a:accent2>
      <a:accent3>
        <a:srgbClr val="BF1A8D"/>
      </a:accent3>
      <a:accent4>
        <a:srgbClr val="FF9900"/>
      </a:accent4>
      <a:accent5>
        <a:srgbClr val="9B9B9B"/>
      </a:accent5>
      <a:accent6>
        <a:srgbClr val="CD865B"/>
      </a:accent6>
      <a:hlink>
        <a:srgbClr val="0095BF"/>
      </a:hlink>
      <a:folHlink>
        <a:srgbClr val="BF1A8D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/>
    <pageSetUpPr fitToPage="1"/>
  </sheetPr>
  <dimension ref="A1:L24"/>
  <sheetViews>
    <sheetView showGridLines="0" tabSelected="1" zoomScaleNormal="100" workbookViewId="0"/>
  </sheetViews>
  <sheetFormatPr defaultColWidth="9.109375" defaultRowHeight="21.75" customHeight="1" x14ac:dyDescent="0.3"/>
  <cols>
    <col min="1" max="1" width="14.44140625" style="4" customWidth="1"/>
    <col min="2" max="2" width="16" style="4" customWidth="1"/>
    <col min="3" max="3" width="12.33203125" style="23" bestFit="1" customWidth="1"/>
    <col min="4" max="4" width="1.44140625" customWidth="1"/>
    <col min="5" max="5" width="14.33203125" style="38" customWidth="1"/>
    <col min="6" max="6" width="18.88671875" style="4" customWidth="1"/>
    <col min="7" max="7" width="11.33203125" style="39" customWidth="1"/>
    <col min="8" max="8" width="11.6640625" style="4" customWidth="1"/>
    <col min="9" max="9" width="9.88671875" style="4" customWidth="1"/>
    <col min="10" max="10" width="12" style="2" bestFit="1" customWidth="1"/>
    <col min="11" max="11" width="10.44140625" customWidth="1"/>
    <col min="12" max="12" width="36.5546875" customWidth="1"/>
  </cols>
  <sheetData>
    <row r="1" spans="1:12" s="3" customFormat="1" ht="33" customHeight="1" x14ac:dyDescent="0.85">
      <c r="A1" s="40" t="s">
        <v>0</v>
      </c>
      <c r="B1" s="14"/>
      <c r="C1" s="17"/>
      <c r="D1"/>
      <c r="E1" s="5"/>
      <c r="F1" s="5"/>
      <c r="G1" s="6"/>
      <c r="H1" s="5"/>
      <c r="I1" s="5"/>
      <c r="J1" s="1"/>
    </row>
    <row r="2" spans="1:12" ht="74.25" customHeight="1" x14ac:dyDescent="0.3">
      <c r="A2" s="55" t="s">
        <v>1</v>
      </c>
      <c r="B2" s="55"/>
      <c r="C2" s="55"/>
      <c r="E2" s="4"/>
      <c r="G2" s="11"/>
      <c r="H2"/>
      <c r="I2"/>
      <c r="J2"/>
    </row>
    <row r="3" spans="1:12" ht="18" customHeight="1" x14ac:dyDescent="0.3">
      <c r="A3" s="44" t="s">
        <v>2</v>
      </c>
      <c r="B3" s="52">
        <f>SUMIF(Liste[Aktivität],Kategorie1,Liste[Gesamt])</f>
        <v>19.46</v>
      </c>
      <c r="C3" s="18"/>
      <c r="E3"/>
      <c r="F3"/>
      <c r="G3"/>
      <c r="H3"/>
      <c r="I3"/>
      <c r="J3"/>
    </row>
    <row r="4" spans="1:12" ht="18" customHeight="1" x14ac:dyDescent="0.3">
      <c r="A4" s="44"/>
      <c r="B4" s="52"/>
      <c r="C4" s="15" t="s">
        <v>3</v>
      </c>
      <c r="E4" s="4"/>
      <c r="G4" s="7"/>
      <c r="H4"/>
      <c r="I4"/>
      <c r="J4"/>
    </row>
    <row r="5" spans="1:12" ht="21.75" customHeight="1" x14ac:dyDescent="0.2">
      <c r="A5" s="44"/>
      <c r="B5" s="41">
        <f>SUMIF(Liste[Aktivität],Kategorie1,Liste[Kalorien])</f>
        <v>847</v>
      </c>
      <c r="C5" s="16" t="s">
        <v>4</v>
      </c>
      <c r="E5" s="28" t="s">
        <v>5</v>
      </c>
      <c r="F5" s="8" t="s">
        <v>6</v>
      </c>
      <c r="G5" s="29" t="s">
        <v>7</v>
      </c>
      <c r="H5" s="27" t="s">
        <v>8</v>
      </c>
      <c r="I5" s="27" t="s">
        <v>9</v>
      </c>
      <c r="J5" s="30" t="s">
        <v>10</v>
      </c>
      <c r="K5" s="29" t="s">
        <v>4</v>
      </c>
      <c r="L5" s="8" t="s">
        <v>11</v>
      </c>
    </row>
    <row r="6" spans="1:12" ht="21.75" customHeight="1" thickBot="1" x14ac:dyDescent="0.25">
      <c r="A6" s="45"/>
      <c r="B6" s="42"/>
      <c r="C6" s="19"/>
      <c r="E6" s="31">
        <v>41793</v>
      </c>
      <c r="F6" s="8" t="s">
        <v>2</v>
      </c>
      <c r="G6" s="36">
        <v>0.66666666666666663</v>
      </c>
      <c r="H6" s="10">
        <v>1.5972222222222224E-2</v>
      </c>
      <c r="I6" s="9">
        <v>3.66</v>
      </c>
      <c r="J6" s="26" t="str">
        <f>IFERROR(VLOOKUP(Liste[[#This Row],[Aktivität]],AktivitätenSuche,2,FALSE),"")</f>
        <v>Kilometer</v>
      </c>
      <c r="K6" s="24">
        <v>173</v>
      </c>
      <c r="L6" s="8" t="s">
        <v>12</v>
      </c>
    </row>
    <row r="7" spans="1:12" ht="21.75" customHeight="1" thickTop="1" x14ac:dyDescent="0.3">
      <c r="A7" s="43" t="s">
        <v>13</v>
      </c>
      <c r="B7" s="52">
        <f>SUMIF(Liste[Aktivität],Kategorie2,Liste[Gesamt])</f>
        <v>1700</v>
      </c>
      <c r="C7" s="20"/>
      <c r="E7" s="31">
        <v>41795</v>
      </c>
      <c r="F7" s="8" t="s">
        <v>2</v>
      </c>
      <c r="G7" s="36">
        <v>0.60416666666666663</v>
      </c>
      <c r="H7" s="10">
        <v>3.125E-2</v>
      </c>
      <c r="I7" s="9">
        <v>7.8</v>
      </c>
      <c r="J7" s="26" t="str">
        <f>IFERROR(VLOOKUP(Liste[[#This Row],[Aktivität]],AktivitätenSuche,2,FALSE),"")</f>
        <v>Kilometer</v>
      </c>
      <c r="K7" s="24">
        <v>330</v>
      </c>
      <c r="L7" s="8" t="s">
        <v>14</v>
      </c>
    </row>
    <row r="8" spans="1:12" ht="21.75" customHeight="1" x14ac:dyDescent="0.3">
      <c r="A8" s="44"/>
      <c r="B8" s="52"/>
      <c r="C8" s="15" t="s">
        <v>15</v>
      </c>
      <c r="E8" s="31">
        <v>41796</v>
      </c>
      <c r="F8" s="8" t="s">
        <v>13</v>
      </c>
      <c r="G8" s="36">
        <v>0.41666666666666669</v>
      </c>
      <c r="H8" s="10">
        <v>2.0833333333333332E-2</v>
      </c>
      <c r="I8" s="9">
        <v>1700</v>
      </c>
      <c r="J8" s="26" t="str">
        <f>IFERROR(VLOOKUP(Liste[[#This Row],[Aktivität]],AktivitätenSuche,2,FALSE),"")</f>
        <v>Meter</v>
      </c>
      <c r="K8" s="24">
        <v>237</v>
      </c>
      <c r="L8" s="8" t="s">
        <v>16</v>
      </c>
    </row>
    <row r="9" spans="1:12" ht="21.75" customHeight="1" x14ac:dyDescent="0.2">
      <c r="A9" s="44"/>
      <c r="B9" s="41">
        <f>SUMIF(Liste[Aktivität],Kategorie2,Liste[Kalorien])</f>
        <v>237</v>
      </c>
      <c r="C9" s="16" t="s">
        <v>4</v>
      </c>
      <c r="E9" s="31">
        <v>41797</v>
      </c>
      <c r="F9" s="8" t="s">
        <v>17</v>
      </c>
      <c r="G9" s="36">
        <v>0.5625</v>
      </c>
      <c r="H9" s="10">
        <v>2.4305555555555556E-2</v>
      </c>
      <c r="I9" s="9">
        <v>3227</v>
      </c>
      <c r="J9" s="26" t="str">
        <f>IFERROR(VLOOKUP(Liste[[#This Row],[Aktivität]],AktivitätenSuche,2,FALSE),"")</f>
        <v>Schritte</v>
      </c>
      <c r="K9" s="24">
        <v>150</v>
      </c>
      <c r="L9" s="8"/>
    </row>
    <row r="10" spans="1:12" ht="21.75" customHeight="1" thickBot="1" x14ac:dyDescent="0.35">
      <c r="A10" s="45"/>
      <c r="B10" s="42"/>
      <c r="C10" s="21"/>
      <c r="E10" s="31">
        <v>41801</v>
      </c>
      <c r="F10" s="8" t="s">
        <v>18</v>
      </c>
      <c r="G10" s="36">
        <v>0.22916666666666666</v>
      </c>
      <c r="H10" s="10">
        <v>2.0833333333333332E-2</v>
      </c>
      <c r="I10" s="9">
        <v>30</v>
      </c>
      <c r="J10" s="26" t="str">
        <f>IFERROR(VLOOKUP(Liste[[#This Row],[Aktivität]],AktivitätenSuche,2,FALSE),"")</f>
        <v>Wiederholungen</v>
      </c>
      <c r="K10" s="24">
        <v>115</v>
      </c>
      <c r="L10" s="8"/>
    </row>
    <row r="11" spans="1:12" ht="21.75" customHeight="1" thickTop="1" x14ac:dyDescent="0.3">
      <c r="A11" s="43" t="s">
        <v>17</v>
      </c>
      <c r="B11" s="52">
        <f>SUMIF(Liste[Aktivität],Kategorie3,Liste[Gesamt])</f>
        <v>3227</v>
      </c>
      <c r="C11" s="20"/>
      <c r="E11" s="32">
        <v>41801</v>
      </c>
      <c r="F11" s="12" t="s">
        <v>19</v>
      </c>
      <c r="G11" s="37">
        <v>0.25</v>
      </c>
      <c r="H11" s="34">
        <v>3.125E-2</v>
      </c>
      <c r="I11" s="12">
        <v>5</v>
      </c>
      <c r="J11" s="26" t="str">
        <f>IFERROR(VLOOKUP(Liste[[#This Row],[Aktivität]],AktivitätenSuche,2,FALSE),"")</f>
        <v>Kilometer</v>
      </c>
      <c r="K11" s="25">
        <v>345</v>
      </c>
      <c r="L11" s="13"/>
    </row>
    <row r="12" spans="1:12" ht="21.75" customHeight="1" x14ac:dyDescent="0.3">
      <c r="A12" s="44"/>
      <c r="B12" s="52"/>
      <c r="C12" s="15" t="s">
        <v>20</v>
      </c>
      <c r="E12" s="32">
        <v>41803</v>
      </c>
      <c r="F12" s="12" t="s">
        <v>2</v>
      </c>
      <c r="G12" s="37">
        <v>0.41666666666666669</v>
      </c>
      <c r="H12" s="34">
        <v>2.7777777777777776E-2</v>
      </c>
      <c r="I12" s="12">
        <v>8</v>
      </c>
      <c r="J12" s="26" t="str">
        <f>IFERROR(VLOOKUP(Liste[[#This Row],[Aktivität]],AktivitätenSuche,2,FALSE),"")</f>
        <v>Kilometer</v>
      </c>
      <c r="K12" s="25">
        <v>344</v>
      </c>
      <c r="L12" s="33"/>
    </row>
    <row r="13" spans="1:12" ht="21.75" customHeight="1" x14ac:dyDescent="0.3">
      <c r="A13" s="44"/>
      <c r="B13" s="41">
        <f>SUMIF(Liste[Aktivität],Kategorie3,Liste[Kalorien])</f>
        <v>150</v>
      </c>
      <c r="C13" s="16" t="s">
        <v>4</v>
      </c>
      <c r="L13" s="8"/>
    </row>
    <row r="14" spans="1:12" ht="21.75" customHeight="1" thickBot="1" x14ac:dyDescent="0.35">
      <c r="A14" s="44"/>
      <c r="B14" s="42"/>
      <c r="C14" s="22"/>
      <c r="L14" s="8"/>
    </row>
    <row r="15" spans="1:12" ht="21.75" customHeight="1" thickTop="1" x14ac:dyDescent="0.3">
      <c r="A15" s="43" t="s">
        <v>18</v>
      </c>
      <c r="B15" s="52">
        <f>SUMIF(Liste[Aktivität],Kategorie4,Liste[Gesamt])</f>
        <v>30</v>
      </c>
      <c r="C15" s="20"/>
      <c r="L15" s="8"/>
    </row>
    <row r="16" spans="1:12" ht="21.75" customHeight="1" x14ac:dyDescent="0.3">
      <c r="A16" s="44"/>
      <c r="B16" s="52"/>
      <c r="C16" s="15" t="s">
        <v>21</v>
      </c>
      <c r="L16" s="13"/>
    </row>
    <row r="17" spans="1:3" ht="21.75" customHeight="1" x14ac:dyDescent="0.3">
      <c r="A17" s="44"/>
      <c r="B17" s="41">
        <f>SUMIF(Liste[Aktivität],Kategorie4,Liste[Kalorien])</f>
        <v>115</v>
      </c>
      <c r="C17" s="16" t="s">
        <v>4</v>
      </c>
    </row>
    <row r="18" spans="1:3" ht="21.75" customHeight="1" thickBot="1" x14ac:dyDescent="0.35">
      <c r="A18" s="44"/>
      <c r="B18" s="42"/>
      <c r="C18" s="21"/>
    </row>
    <row r="19" spans="1:3" ht="21.75" customHeight="1" thickTop="1" x14ac:dyDescent="0.3">
      <c r="A19" s="53" t="s">
        <v>19</v>
      </c>
      <c r="B19" s="52">
        <f>SUMIF(Liste[Aktivität],Kategorie5,Liste[Gesamt])</f>
        <v>5</v>
      </c>
      <c r="C19" s="20"/>
    </row>
    <row r="20" spans="1:3" ht="21.75" customHeight="1" x14ac:dyDescent="0.3">
      <c r="A20" s="54"/>
      <c r="B20" s="52"/>
      <c r="C20" s="15" t="s">
        <v>3</v>
      </c>
    </row>
    <row r="21" spans="1:3" ht="21.75" customHeight="1" x14ac:dyDescent="0.3">
      <c r="A21" s="54"/>
      <c r="B21" s="41">
        <f>SUMIF(Liste[Aktivität],Kategorie5,Liste[Kalorien])</f>
        <v>345</v>
      </c>
      <c r="C21" s="16" t="s">
        <v>4</v>
      </c>
    </row>
    <row r="22" spans="1:3" ht="21.75" customHeight="1" thickBot="1" x14ac:dyDescent="0.35">
      <c r="A22" s="54"/>
      <c r="B22" s="42"/>
      <c r="C22" s="22"/>
    </row>
    <row r="23" spans="1:3" ht="21.75" customHeight="1" thickTop="1" x14ac:dyDescent="0.3">
      <c r="A23" s="46" t="s">
        <v>9</v>
      </c>
      <c r="B23" s="48">
        <f>SUM(B21,B17,B13,B9,B5)</f>
        <v>1694</v>
      </c>
      <c r="C23" s="50" t="s">
        <v>4</v>
      </c>
    </row>
    <row r="24" spans="1:3" ht="21.75" customHeight="1" x14ac:dyDescent="0.3">
      <c r="A24" s="47"/>
      <c r="B24" s="49"/>
      <c r="C24" s="51"/>
    </row>
  </sheetData>
  <mergeCells count="19">
    <mergeCell ref="A2:C2"/>
    <mergeCell ref="A3:A6"/>
    <mergeCell ref="B3:B4"/>
    <mergeCell ref="B5:B6"/>
    <mergeCell ref="B7:B8"/>
    <mergeCell ref="B9:B10"/>
    <mergeCell ref="A7:A10"/>
    <mergeCell ref="A23:A24"/>
    <mergeCell ref="B23:B24"/>
    <mergeCell ref="C23:C24"/>
    <mergeCell ref="B11:B12"/>
    <mergeCell ref="B13:B14"/>
    <mergeCell ref="B19:B20"/>
    <mergeCell ref="B21:B22"/>
    <mergeCell ref="B15:B16"/>
    <mergeCell ref="B17:B18"/>
    <mergeCell ref="A11:A14"/>
    <mergeCell ref="A15:A18"/>
    <mergeCell ref="A19:A22"/>
  </mergeCells>
  <dataValidations count="3">
    <dataValidation type="list" allowBlank="1" sqref="F6:F12">
      <formula1>AktivitätenListe</formula1>
    </dataValidation>
    <dataValidation type="custom" errorStyle="warning" allowBlank="1" showInputMessage="1" showErrorMessage="1" errorTitle="Achtung!" sqref="C23:C24 C5 C9 C13 C17 C21">
      <formula1>"Kalorien"</formula1>
    </dataValidation>
    <dataValidation type="list" allowBlank="1" showInputMessage="1" sqref="C20 C16 C12 C8 C4">
      <formula1>"Kilometer,Schritte,Runden,Meter,Wiederholungen,Minuten"</formula1>
    </dataValidation>
  </dataValidations>
  <printOptions horizontalCentered="1"/>
  <pageMargins left="0.25" right="0.25" top="0.5" bottom="0.5" header="0.3" footer="0.3"/>
  <pageSetup scale="69" fitToHeight="0" orientation="portrait" r:id="rId1"/>
  <headerFooter differentFirst="1">
    <oddFooter>Page &amp;P of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C8"/>
  <sheetViews>
    <sheetView showGridLines="0" workbookViewId="0">
      <selection activeCell="B4" sqref="B4:B8"/>
    </sheetView>
  </sheetViews>
  <sheetFormatPr defaultColWidth="9.109375" defaultRowHeight="21.75" customHeight="1" x14ac:dyDescent="0.3"/>
  <cols>
    <col min="1" max="1" width="2.33203125" customWidth="1"/>
    <col min="2" max="2" width="24.33203125" customWidth="1"/>
    <col min="3" max="3" width="28.109375" customWidth="1"/>
  </cols>
  <sheetData>
    <row r="1" spans="2:3" ht="36.75" customHeight="1" x14ac:dyDescent="0.3">
      <c r="B1" s="56" t="s">
        <v>22</v>
      </c>
      <c r="C1" s="56"/>
    </row>
    <row r="2" spans="2:3" ht="43.5" customHeight="1" x14ac:dyDescent="0.3">
      <c r="B2" s="57" t="s">
        <v>23</v>
      </c>
      <c r="C2" s="57"/>
    </row>
    <row r="3" spans="2:3" ht="29.25" customHeight="1" x14ac:dyDescent="0.3">
      <c r="B3" s="35" t="s">
        <v>6</v>
      </c>
      <c r="C3" s="35" t="s">
        <v>10</v>
      </c>
    </row>
    <row r="4" spans="2:3" ht="21.75" customHeight="1" x14ac:dyDescent="0.3">
      <c r="B4" t="str">
        <f>TRIM(Kategorie1)</f>
        <v>Fahrrad fahren</v>
      </c>
      <c r="C4" t="str">
        <f>Kategorie1Einheit</f>
        <v>Kilometer</v>
      </c>
    </row>
    <row r="5" spans="2:3" ht="21.75" customHeight="1" x14ac:dyDescent="0.3">
      <c r="B5" t="str">
        <f>TRIM(Kategorie2)</f>
        <v>Schwimmen</v>
      </c>
      <c r="C5" t="str">
        <f>Kategorie2Einheit</f>
        <v>Meter</v>
      </c>
    </row>
    <row r="6" spans="2:3" ht="21.75" customHeight="1" x14ac:dyDescent="0.3">
      <c r="B6" t="str">
        <f>TRIM(Kategorie3)</f>
        <v>Aktivität 3</v>
      </c>
      <c r="C6" t="str">
        <f>Kategorie3Einheit</f>
        <v>Schritte</v>
      </c>
    </row>
    <row r="7" spans="2:3" ht="21.75" customHeight="1" x14ac:dyDescent="0.3">
      <c r="B7" t="str">
        <f>TRIM(Kategorie4)</f>
        <v>Aktivität 4</v>
      </c>
      <c r="C7" t="str">
        <f>Kategorie4Einheit</f>
        <v>Wiederholungen</v>
      </c>
    </row>
    <row r="8" spans="2:3" ht="21.75" customHeight="1" x14ac:dyDescent="0.3">
      <c r="B8" t="str">
        <f>TRIM(Kategorie5)</f>
        <v>Aktivität 5</v>
      </c>
      <c r="C8" t="str">
        <f>Kategorie5Einheit</f>
        <v>Kilometer</v>
      </c>
    </row>
  </sheetData>
  <mergeCells count="2">
    <mergeCell ref="B1:C1"/>
    <mergeCell ref="B2:C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13</vt:i4>
      </vt:variant>
    </vt:vector>
  </HeadingPairs>
  <TitlesOfParts>
    <vt:vector size="15" baseType="lpstr">
      <vt:lpstr>Aktivitätentracker</vt:lpstr>
      <vt:lpstr>Aktivitätenliste</vt:lpstr>
      <vt:lpstr>AktivitätenListe</vt:lpstr>
      <vt:lpstr>AktivitätenSuche</vt:lpstr>
      <vt:lpstr>AlleSonstigen</vt:lpstr>
      <vt:lpstr>Kategorie1</vt:lpstr>
      <vt:lpstr>Kategorie1Einheit</vt:lpstr>
      <vt:lpstr>Kategorie2</vt:lpstr>
      <vt:lpstr>Kategorie2Einheit</vt:lpstr>
      <vt:lpstr>Kategorie3</vt:lpstr>
      <vt:lpstr>Kategorie3Einheit</vt:lpstr>
      <vt:lpstr>Kategorie4</vt:lpstr>
      <vt:lpstr>Kategorie4Einheit</vt:lpstr>
      <vt:lpstr>Kategorie5</vt:lpstr>
      <vt:lpstr>Kategorie5Einheit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Agam PC</cp:lastModifiedBy>
  <cp:revision/>
  <dcterms:created xsi:type="dcterms:W3CDTF">2016-11-27T11:00:47Z</dcterms:created>
  <dcterms:modified xsi:type="dcterms:W3CDTF">2016-11-27T11:01:28Z</dcterms:modified>
</cp:coreProperties>
</file>