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648" windowHeight="7560"/>
  </bookViews>
  <sheets>
    <sheet name="Hypothekenvergleich" sheetId="1" r:id="rId1"/>
  </sheets>
  <definedNames>
    <definedName name="Darlehensbetrag">Hypothekenvergleich!$D$5</definedName>
    <definedName name="_xlnm.Print_Titles" localSheetId="0">Hypothekenvergleich!$21:$21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M24" i="1"/>
  <c r="M25" i="1"/>
  <c r="M22" i="1"/>
  <c r="J23" i="1"/>
  <c r="J24" i="1"/>
  <c r="J25" i="1"/>
  <c r="J22" i="1"/>
  <c r="L23" i="1"/>
  <c r="L24" i="1"/>
  <c r="L25" i="1"/>
  <c r="L22" i="1"/>
</calcChain>
</file>

<file path=xl/sharedStrings.xml><?xml version="1.0" encoding="utf-8"?>
<sst xmlns="http://schemas.openxmlformats.org/spreadsheetml/2006/main" count="27" uniqueCount="22">
  <si>
    <r>
      <t>HYPOTHEKEN</t>
    </r>
    <r>
      <rPr>
        <b/>
        <i/>
        <sz val="34"/>
        <color theme="8"/>
        <rFont val="Trebuchet MS"/>
        <family val="2"/>
        <scheme val="major"/>
      </rPr>
      <t>VERGLEICH</t>
    </r>
  </si>
  <si>
    <t>DATUM</t>
  </si>
  <si>
    <t>[Datum]</t>
  </si>
  <si>
    <t>BETRAG</t>
  </si>
  <si>
    <t>Nr.</t>
  </si>
  <si>
    <t>BANK</t>
  </si>
  <si>
    <t>TYP</t>
  </si>
  <si>
    <t>LAUFZEIT</t>
  </si>
  <si>
    <t>JAHRE TILGUNG</t>
  </si>
  <si>
    <t>ZINSSATZ</t>
  </si>
  <si>
    <t>APR</t>
  </si>
  <si>
    <t>PUNKTE</t>
  </si>
  <si>
    <t>€ PUNKTE</t>
  </si>
  <si>
    <t>€ SCHLUSS</t>
  </si>
  <si>
    <t>VORLAUF</t>
  </si>
  <si>
    <t>ZAHLUNG</t>
  </si>
  <si>
    <t>JAHR-1 KAP</t>
  </si>
  <si>
    <t>JÄHRLICH KAP</t>
  </si>
  <si>
    <t>LEBENSDAUER KAP</t>
  </si>
  <si>
    <t>[Name]</t>
  </si>
  <si>
    <t>Anpassbar</t>
  </si>
  <si>
    <t>Fest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</si>
</sst>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&quot;$&quot;#,##0"/>
    <numFmt numFmtId="165" formatCode="#,##0.00\ &quot;€&quot;;[Red]#,##0.00\ &quot;€&quot;"/>
    <numFmt numFmtId="166" formatCode="0.000&quot; &quot;%"/>
    <numFmt numFmtId="167" formatCode="#,##0\ &quot;€&quot;"/>
  </numFmts>
  <fonts count="7" x14ac:knownFonts="1">
    <font>
      <sz val="10"/>
      <color theme="1" tint="0.34998626667073579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sz val="10"/>
      <color theme="1" tint="0.34998626667073579"/>
      <name val="Trebuchet MS"/>
      <family val="2"/>
      <scheme val="minor"/>
    </font>
    <font>
      <b/>
      <sz val="34"/>
      <color theme="0"/>
      <name val="Trebuchet MS"/>
      <family val="2"/>
      <scheme val="major"/>
    </font>
    <font>
      <b/>
      <i/>
      <sz val="34"/>
      <color theme="8"/>
      <name val="Trebuchet MS"/>
      <family val="2"/>
      <scheme val="major"/>
    </font>
    <font>
      <sz val="18"/>
      <color theme="1" tint="0.34998626667073579"/>
      <name val="Trebuchet MS"/>
      <family val="2"/>
      <scheme val="minor"/>
    </font>
    <font>
      <b/>
      <sz val="18"/>
      <color theme="1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theme="1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theme="8"/>
      </bottom>
      <diagonal/>
    </border>
  </borders>
  <cellStyleXfs count="6">
    <xf numFmtId="0" fontId="0" fillId="0" borderId="0">
      <alignment vertical="center"/>
    </xf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5" fillId="2" borderId="1" applyNumberFormat="0" applyFill="0" applyBorder="0" applyProtection="0">
      <alignment horizontal="right" vertical="center"/>
    </xf>
    <xf numFmtId="0" fontId="2" fillId="3" borderId="0" applyNumberFormat="0" applyFont="0" applyBorder="0" applyAlignment="0" applyProtection="0">
      <alignment vertical="center"/>
    </xf>
    <xf numFmtId="0" fontId="6" fillId="2" borderId="0" applyNumberFormat="0" applyFill="0" applyBorder="0" applyProtection="0">
      <alignment horizontal="left" vertical="center"/>
    </xf>
  </cellStyleXfs>
  <cellXfs count="20">
    <xf numFmtId="0" fontId="0" fillId="0" borderId="0" xfId="0">
      <alignment vertical="center"/>
    </xf>
    <xf numFmtId="2" fontId="0" fillId="0" borderId="0" xfId="0" applyNumberFormat="1" applyAlignment="1">
      <alignment horizontal="center" vertical="center"/>
    </xf>
    <xf numFmtId="0" fontId="0" fillId="3" borderId="0" xfId="4" applyFont="1">
      <alignment vertical="center"/>
    </xf>
    <xf numFmtId="0" fontId="3" fillId="3" borderId="0" xfId="1" applyFill="1" applyAlignment="1">
      <alignment vertical="center"/>
    </xf>
    <xf numFmtId="0" fontId="6" fillId="0" borderId="0" xfId="5" applyFill="1">
      <alignment horizontal="left" vertical="center"/>
    </xf>
    <xf numFmtId="0" fontId="6" fillId="0" borderId="2" xfId="5" applyFill="1" applyBorder="1">
      <alignment horizontal="left" vertical="center"/>
    </xf>
    <xf numFmtId="0" fontId="0" fillId="0" borderId="2" xfId="0" applyBorder="1">
      <alignment vertical="center"/>
    </xf>
    <xf numFmtId="14" fontId="5" fillId="0" borderId="2" xfId="3" applyNumberFormat="1" applyFill="1" applyBorder="1">
      <alignment horizontal="right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right" indent="2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8" fontId="0" fillId="0" borderId="0" xfId="0" applyNumberFormat="1" applyFont="1" applyFill="1" applyBorder="1" applyAlignment="1">
      <alignment horizontal="right" vertical="center"/>
    </xf>
    <xf numFmtId="165" fontId="0" fillId="0" borderId="0" xfId="0" applyNumberFormat="1" applyFont="1" applyBorder="1" applyAlignment="1">
      <alignment horizontal="right" vertical="center"/>
    </xf>
    <xf numFmtId="165" fontId="0" fillId="0" borderId="0" xfId="0" applyNumberFormat="1" applyFont="1" applyFill="1" applyBorder="1" applyAlignment="1">
      <alignment horizontal="right" vertical="center"/>
    </xf>
    <xf numFmtId="166" fontId="0" fillId="0" borderId="0" xfId="0" applyNumberFormat="1" applyFont="1" applyBorder="1" applyAlignment="1">
      <alignment horizontal="center" vertical="center"/>
    </xf>
    <xf numFmtId="167" fontId="5" fillId="0" borderId="0" xfId="2" applyNumberFormat="1" applyFont="1" applyFill="1" applyBorder="1" applyAlignment="1">
      <alignment horizontal="right" vertical="center"/>
    </xf>
  </cellXfs>
  <cellStyles count="6">
    <cellStyle name="Contrast Background" xfId="4"/>
    <cellStyle name="Currency [0]" xfId="2" builtinId="7" customBuiltin="1"/>
    <cellStyle name="Input" xfId="3" builtinId="20" customBuiltin="1"/>
    <cellStyle name="Input Labels" xfId="5"/>
    <cellStyle name="Normal" xfId="0" builtinId="0" customBuiltin="1"/>
    <cellStyle name="Title" xfId="1" builtinId="15" customBuiltin="1"/>
  </cellStyles>
  <dxfs count="17"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12" formatCode="&quot;$&quot;#,##0.00_);[Red]\(&quot;$&quot;#,##0.00\)"/>
    </dxf>
    <dxf>
      <numFmt numFmtId="165" formatCode="#,##0.00\ &quot;€&quot;;[Red]#,##0.00\ &quot;€&quot;"/>
    </dxf>
    <dxf>
      <numFmt numFmtId="165" formatCode="#,##0.00\ &quot;€&quot;;[Red]#,##0.00\ &quot;€&quot;"/>
    </dxf>
    <dxf>
      <numFmt numFmtId="165" formatCode="#,##0.00\ &quot;€&quot;;[Red]#,##0.00\ &quot;€&quot;"/>
    </dxf>
    <dxf>
      <numFmt numFmtId="2" formatCode="0.00"/>
      <alignment horizontal="center" vertical="center" textRotation="0" wrapText="0" indent="0" justifyLastLine="0" shrinkToFit="0" readingOrder="0"/>
    </dxf>
    <dxf>
      <numFmt numFmtId="166" formatCode="0.000&quot; &quot;%"/>
      <alignment horizontal="center" vertical="center" textRotation="0" wrapText="0" indent="0" justifyLastLine="0" shrinkToFit="0" readingOrder="0"/>
    </dxf>
    <dxf>
      <numFmt numFmtId="166" formatCode="0.000&quot; &quot;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color theme="1"/>
      </font>
      <border>
        <bottom style="thin">
          <color theme="8"/>
        </bottom>
      </border>
    </dxf>
    <dxf>
      <font>
        <color theme="1" tint="0.34998626667073579"/>
      </font>
      <border diagonalUp="0" diagonalDown="0">
        <left/>
        <right/>
        <top/>
        <bottom/>
        <vertical style="thin">
          <color theme="8"/>
        </vertical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Home Loan Comparison" defaultPivotStyle="PivotStyleLight6">
    <tableStyle name="Custom Slicer Style" pivot="0" table="0" count="10">
      <tableStyleElement type="wholeTable" dxfId="16"/>
      <tableStyleElement type="headerRow" dxfId="15"/>
    </tableStyle>
    <tableStyle name="Home Loan Comparison" pivot="0" count="2">
      <tableStyleElement type="wholeTable" dxfId="14"/>
      <tableStyleElement type="headerRow" dxfId="13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Custom Slicer Style">
        <x14:slicerStyle name="Custom Slicer Styl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bg1"/>
                </a:solidFill>
              </a:rPr>
              <a:t>ZINSSATZ</a:t>
            </a:r>
            <a:r>
              <a:rPr lang="en-US" sz="1200" b="1" baseline="0">
                <a:solidFill>
                  <a:schemeClr val="bg1"/>
                </a:solidFill>
              </a:rPr>
              <a:t> </a:t>
            </a:r>
            <a:r>
              <a:rPr lang="en-US" sz="1200" b="1">
                <a:solidFill>
                  <a:schemeClr val="bg1"/>
                </a:solidFill>
              </a:rPr>
              <a:t> </a:t>
            </a:r>
            <a:r>
              <a:rPr lang="en-US" sz="1200">
                <a:solidFill>
                  <a:schemeClr val="bg1"/>
                </a:solidFill>
              </a:rPr>
              <a:t> </a:t>
            </a:r>
            <a:r>
              <a:rPr lang="en-US" sz="1200" i="1">
                <a:solidFill>
                  <a:schemeClr val="accent5"/>
                </a:solidFill>
              </a:rPr>
              <a:t>VERGLEICH</a:t>
            </a:r>
          </a:p>
        </c:rich>
      </c:tx>
      <c:layout>
        <c:manualLayout>
          <c:xMode val="edge"/>
          <c:yMode val="edge"/>
          <c:x val="9.8210612186990134E-2"/>
          <c:y val="3.49406009783368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Hypothekenvergleich!$G$21</c:f>
              <c:strCache>
                <c:ptCount val="1"/>
                <c:pt idx="0">
                  <c:v>ZINSSATZ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8C4-423F-A342-F514A866BDD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8C4-423F-A342-F514A866BDD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8C4-423F-A342-F514A866BDD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8C4-423F-A342-F514A866BDD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8C4-423F-A342-F514A866BDD8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DB8D6236-6E1B-4D3B-9B3A-BAC8FAB80403}" type="CELLRANGE">
                      <a:rPr lang="en-US"/>
                      <a:pPr/>
                      <a:t>[]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8C4-423F-A342-F514A866BDD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1A6C4E6-7A51-4293-96CE-96461FC3ED44}" type="CELLRANGE">
                      <a:rPr lang="en-US"/>
                      <a:pPr/>
                      <a:t>[]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8C4-423F-A342-F514A866BDD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1669D30-4F62-4552-83FE-06AC770924A1}" type="CELLRANGE">
                      <a:rPr lang="en-US"/>
                      <a:pPr/>
                      <a:t>[]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8C4-423F-A342-F514A866BDD8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39B85CF1-8005-4A20-9976-577439B2119D}" type="CELLRANGE">
                      <a:rPr lang="en-US"/>
                      <a:pPr/>
                      <a:t>[]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8C4-423F-A342-F514A866BDD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C4-423F-A342-F514A866BD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Hypothekenvergleich!$G$22:$G$26</c:f>
              <c:numCache>
                <c:formatCode>0.000" "%</c:formatCode>
                <c:ptCount val="5"/>
                <c:pt idx="0">
                  <c:v>2.5000000000000001E-2</c:v>
                </c:pt>
                <c:pt idx="1">
                  <c:v>2.6249999999999999E-2</c:v>
                </c:pt>
                <c:pt idx="2">
                  <c:v>3.5000000000000003E-2</c:v>
                </c:pt>
                <c:pt idx="3">
                  <c:v>2.8750000000000001E-2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datalabelsRange>
                <c15:f>Hypothekenvergleich!$B$22:$B$26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18C4-423F-A342-F514A866BDD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35"/>
        <c:axId val="157273472"/>
        <c:axId val="158422912"/>
      </c:barChart>
      <c:catAx>
        <c:axId val="157273472"/>
        <c:scaling>
          <c:orientation val="minMax"/>
        </c:scaling>
        <c:delete val="1"/>
        <c:axPos val="b"/>
        <c:majorTickMark val="none"/>
        <c:minorTickMark val="none"/>
        <c:tickLblPos val="nextTo"/>
        <c:crossAx val="158422912"/>
        <c:crosses val="autoZero"/>
        <c:auto val="1"/>
        <c:lblAlgn val="ctr"/>
        <c:lblOffset val="100"/>
        <c:noMultiLvlLbl val="0"/>
      </c:catAx>
      <c:valAx>
        <c:axId val="15842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&quot; &quot;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273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bg1"/>
                </a:solidFill>
              </a:rPr>
              <a:t>VORLAUF</a:t>
            </a:r>
            <a:r>
              <a:rPr lang="en-US" sz="1200">
                <a:solidFill>
                  <a:schemeClr val="bg1"/>
                </a:solidFill>
              </a:rPr>
              <a:t> </a:t>
            </a:r>
            <a:r>
              <a:rPr lang="en-US" sz="1200" i="1">
                <a:solidFill>
                  <a:schemeClr val="accent5"/>
                </a:solidFill>
              </a:rPr>
              <a:t>KOSTEN</a:t>
            </a:r>
          </a:p>
        </c:rich>
      </c:tx>
      <c:layout>
        <c:manualLayout>
          <c:xMode val="edge"/>
          <c:yMode val="edge"/>
          <c:x val="0.15801470153851346"/>
          <c:y val="4.192872117400419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Hypothekenvergleich!$L$21</c:f>
              <c:strCache>
                <c:ptCount val="1"/>
                <c:pt idx="0">
                  <c:v>VORLAUF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5E5-4F41-BBB2-0B03340BE52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5E5-4F41-BBB2-0B03340BE52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5E5-4F41-BBB2-0B03340BE52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5E5-4F41-BBB2-0B03340BE52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5E5-4F41-BBB2-0B03340BE520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91FB635F-16E1-4408-8966-2ACEC23442B2}" type="CELLRANGE">
                      <a:rPr lang="en-US"/>
                      <a:pPr/>
                      <a:t>[]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5E5-4F41-BBB2-0B03340BE52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DDE7828-4E96-48FB-B60B-F34AEFC7A069}" type="CELLRANGE">
                      <a:rPr lang="en-US"/>
                      <a:pPr/>
                      <a:t>[]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5E5-4F41-BBB2-0B03340BE52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6CF4908-CC9D-4806-80A8-1912DDEDCBD2}" type="CELLRANGE">
                      <a:rPr lang="en-US"/>
                      <a:pPr/>
                      <a:t>[]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5E5-4F41-BBB2-0B03340BE52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133E96C-706D-4D1B-BB9D-8C7BC8A82A3F}" type="CELLRANGE">
                      <a:rPr lang="en-US"/>
                      <a:pPr/>
                      <a:t>[]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5E5-4F41-BBB2-0B03340BE52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E5-4F41-BBB2-0B03340BE5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Hypothekenvergleich!$L$22:$L$26</c:f>
              <c:numCache>
                <c:formatCode>#,##0.00\ "€";[Red]#,##0.00\ "€"</c:formatCode>
                <c:ptCount val="5"/>
                <c:pt idx="0">
                  <c:v>8000</c:v>
                </c:pt>
                <c:pt idx="1">
                  <c:v>7750</c:v>
                </c:pt>
                <c:pt idx="2">
                  <c:v>6625.0000000000009</c:v>
                </c:pt>
                <c:pt idx="3">
                  <c:v>6450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datalabelsRange>
                <c15:f>Hypothekenvergleich!$B$22:$B$26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5E5-4F41-BBB2-0B03340BE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35"/>
        <c:axId val="598191488"/>
        <c:axId val="22652032"/>
      </c:barChart>
      <c:catAx>
        <c:axId val="598191488"/>
        <c:scaling>
          <c:orientation val="minMax"/>
        </c:scaling>
        <c:delete val="1"/>
        <c:axPos val="b"/>
        <c:majorTickMark val="none"/>
        <c:minorTickMark val="none"/>
        <c:tickLblPos val="nextTo"/>
        <c:crossAx val="22652032"/>
        <c:crosses val="autoZero"/>
        <c:auto val="1"/>
        <c:lblAlgn val="ctr"/>
        <c:lblOffset val="100"/>
        <c:noMultiLvlLbl val="0"/>
      </c:catAx>
      <c:valAx>
        <c:axId val="2265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19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bg1"/>
                </a:solidFill>
              </a:rPr>
              <a:t>MONATLICHE</a:t>
            </a:r>
            <a:r>
              <a:rPr lang="en-US" sz="1200">
                <a:solidFill>
                  <a:schemeClr val="bg1"/>
                </a:solidFill>
              </a:rPr>
              <a:t> </a:t>
            </a:r>
            <a:r>
              <a:rPr lang="en-US" sz="1200" i="1">
                <a:solidFill>
                  <a:schemeClr val="accent5"/>
                </a:solidFill>
              </a:rPr>
              <a:t> ZAHLUNGEN</a:t>
            </a:r>
          </a:p>
        </c:rich>
      </c:tx>
      <c:layout>
        <c:manualLayout>
          <c:xMode val="edge"/>
          <c:yMode val="edge"/>
          <c:x val="3.0942439125802343E-2"/>
          <c:y val="4.192872117400419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1"/>
        <c:ser>
          <c:idx val="1"/>
          <c:order val="0"/>
          <c:tx>
            <c:strRef>
              <c:f>Hypothekenvergleich!$M$21</c:f>
              <c:strCache>
                <c:ptCount val="1"/>
                <c:pt idx="0">
                  <c:v>ZAHLUNG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B3B-48C3-8FEF-9C171D55DE8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B3B-48C3-8FEF-9C171D55DE8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B3B-48C3-8FEF-9C171D55DE8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B3B-48C3-8FEF-9C171D55DE8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B3B-48C3-8FEF-9C171D55DE8D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6F23BED1-F67B-46AB-BE37-BAC1578D7493}" type="CELLRANGE">
                      <a:rPr lang="en-US"/>
                      <a:pPr/>
                      <a:t>[]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5B3B-48C3-8FEF-9C171D55DE8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95FA3DE-45B3-475E-B410-2623F7A09B4A}" type="CELLRANGE">
                      <a:rPr lang="en-US"/>
                      <a:pPr/>
                      <a:t>[]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B3B-48C3-8FEF-9C171D55DE8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B025904-1426-414B-8F0D-8C64F8F1021D}" type="CELLRANGE">
                      <a:rPr lang="en-US"/>
                      <a:pPr/>
                      <a:t>[]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B3B-48C3-8FEF-9C171D55DE8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CF95494B-0D0A-464C-93E8-DF51F3ED0ED4}" type="CELLRANGE">
                      <a:rPr lang="en-US"/>
                      <a:pPr/>
                      <a:t>[]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5B3B-48C3-8FEF-9C171D55DE8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B3B-48C3-8FEF-9C171D55DE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Hypothekenvergleich!$M$22:$M$26</c:f>
              <c:numCache>
                <c:formatCode>"$"#,##0.00_);[Red]\("$"#,##0.00\)</c:formatCode>
                <c:ptCount val="5"/>
                <c:pt idx="0">
                  <c:v>1382.9212779864072</c:v>
                </c:pt>
                <c:pt idx="1">
                  <c:v>1405.7750296425222</c:v>
                </c:pt>
                <c:pt idx="2">
                  <c:v>1571.6548335506743</c:v>
                </c:pt>
                <c:pt idx="3">
                  <c:v>2396.0455675280091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datalabelsRange>
                <c15:f>Hypothekenvergleich!$B$22:$B$26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5B3B-48C3-8FEF-9C171D55D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2666624"/>
        <c:axId val="135849088"/>
      </c:barChart>
      <c:catAx>
        <c:axId val="22666624"/>
        <c:scaling>
          <c:orientation val="minMax"/>
        </c:scaling>
        <c:delete val="1"/>
        <c:axPos val="l"/>
        <c:majorTickMark val="none"/>
        <c:minorTickMark val="none"/>
        <c:tickLblPos val="nextTo"/>
        <c:crossAx val="135849088"/>
        <c:crosses val="autoZero"/>
        <c:auto val="1"/>
        <c:lblAlgn val="ctr"/>
        <c:lblOffset val="100"/>
        <c:noMultiLvlLbl val="0"/>
      </c:catAx>
      <c:valAx>
        <c:axId val="13584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66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400051</xdr:colOff>
      <xdr:row>7</xdr:row>
      <xdr:rowOff>152400</xdr:rowOff>
    </xdr:from>
    <xdr:to>
      <xdr:col>4</xdr:col>
      <xdr:colOff>276226</xdr:colOff>
      <xdr:row>17</xdr:row>
      <xdr:rowOff>64770</xdr:rowOff>
    </xdr:to>
    <xdr:graphicFrame macro="">
      <xdr:nvGraphicFramePr>
        <xdr:cNvPr id="2" name="Diagramm 1" descr="Säulendiagramm, in dem Zinssätze für alle Darlehen verglichen werden" title="Diagramm &quot;Zinssatz&quot;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7</xdr:row>
      <xdr:rowOff>152400</xdr:rowOff>
    </xdr:from>
    <xdr:to>
      <xdr:col>8</xdr:col>
      <xdr:colOff>457200</xdr:colOff>
      <xdr:row>17</xdr:row>
      <xdr:rowOff>64770</xdr:rowOff>
    </xdr:to>
    <xdr:graphicFrame macro="">
      <xdr:nvGraphicFramePr>
        <xdr:cNvPr id="3" name="Diagramm 2" descr="Säulendiagramm der Vorlaufkosten für alle Darlehen" title="Diagramm &quot;Vorlaufkosten&quot;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180975</xdr:colOff>
      <xdr:row>7</xdr:row>
      <xdr:rowOff>152400</xdr:rowOff>
    </xdr:from>
    <xdr:to>
      <xdr:col>14</xdr:col>
      <xdr:colOff>457200</xdr:colOff>
      <xdr:row>17</xdr:row>
      <xdr:rowOff>64770</xdr:rowOff>
    </xdr:to>
    <xdr:graphicFrame macro="">
      <xdr:nvGraphicFramePr>
        <xdr:cNvPr id="4" name="Diagramm 3" descr="Balkendiagramm, in dem monatliche Zahlungen für alle Darlehen verglichen werden" title="Diagramm &quot;Monatliche Zahlungen&quot;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Darlehen" displayName="Darlehen" ref="B21:P25" totalsRowShown="0">
  <autoFilter ref="B21:P25"/>
  <sortState ref="B9:P12">
    <sortCondition ref="M8:M12"/>
  </sortState>
  <tableColumns count="15">
    <tableColumn id="1" name="Nr." dataDxfId="12"/>
    <tableColumn id="2" name="BANK"/>
    <tableColumn id="3" name="TYP"/>
    <tableColumn id="16" name="LAUFZEIT" dataDxfId="11"/>
    <tableColumn id="4" name="JAHRE TILGUNG" dataDxfId="10"/>
    <tableColumn id="5" name="ZINSSATZ" dataDxfId="9"/>
    <tableColumn id="11" name="APR" dataDxfId="8"/>
    <tableColumn id="6" name="PUNKTE" dataDxfId="7"/>
    <tableColumn id="7" name="€ PUNKTE" dataDxfId="6">
      <calculatedColumnFormula>IFERROR(Darlehen[[#This Row],[PUNKTE]]/100*Darlehensbetrag,0)</calculatedColumnFormula>
    </tableColumn>
    <tableColumn id="8" name="€ SCHLUSS" dataDxfId="5"/>
    <tableColumn id="12" name="VORLAUF" dataDxfId="4">
      <calculatedColumnFormula>SUM(Darlehen[[#This Row],[€ PUNKTE]:[€ SCHLUSS]])</calculatedColumnFormula>
    </tableColumn>
    <tableColumn id="9" name="ZAHLUNG" dataDxfId="3">
      <calculatedColumnFormula>IFERROR(PMT(Darlehen[[#This Row],[ZINSSATZ]]/12,Darlehen[[#This Row],[JAHRE TILGUNG]]*12,-Darlehensbetrag,1),"")</calculatedColumnFormula>
    </tableColumn>
    <tableColumn id="10" name="JAHR-1 KAP" dataDxfId="2"/>
    <tableColumn id="13" name="JÄHRLICH KAP" dataDxfId="1"/>
    <tableColumn id="14" name="LEBENSDAUER KAP" dataDxfId="0"/>
  </tableColumns>
  <tableStyleInfo name="Home Loan Comparison" showFirstColumn="0" showLastColumn="0" showRowStripes="1" showColumnStripes="0"/>
  <extLst>
    <ext xmlns:x14="http://schemas.microsoft.com/office/spreadsheetml/2009/9/main" uri="{504A1905-F514-4f6f-8877-14C23A59335A}">
      <x14:table altText="Tabelle &quot;Darlehen&quot;" altTextSummary="Details zum Hypothekenvergleich wie &quot;Darlehensnummer&quot;, &quot;Bank&quot;, &quot;Typ&quot;, &quot;Laufzeit&quot;, &quot;Jahre Tilgung&quot;, &quot;Zinssatz&quot;, &quot;APR&quot;, &quot;€ Punkte&quot;, &quot;€ Schluss&quot;, &quot;Vorlaufkosten&quot;, &quot;Zahlung&quot;, &quot;Jahr-1 Kap&quot;, &quot;Jährlich Kap&quot; und &quot;Lebensdauer Kap&quot; "/>
    </ext>
  </extLst>
</table>
</file>

<file path=xl/theme/theme1.xml><?xml version="1.0" encoding="utf-8"?>
<a:theme xmlns:a="http://schemas.openxmlformats.org/drawingml/2006/main" name="Office Theme">
  <a:themeElements>
    <a:clrScheme name="Home Loan Comparison">
      <a:dk1>
        <a:sysClr val="windowText" lastClr="000000"/>
      </a:dk1>
      <a:lt1>
        <a:sysClr val="window" lastClr="FFFFFF"/>
      </a:lt1>
      <a:dk2>
        <a:srgbClr val="37081B"/>
      </a:dk2>
      <a:lt2>
        <a:srgbClr val="EBF8FD"/>
      </a:lt2>
      <a:accent1>
        <a:srgbClr val="00A6E3"/>
      </a:accent1>
      <a:accent2>
        <a:srgbClr val="C8D459"/>
      </a:accent2>
      <a:accent3>
        <a:srgbClr val="DC1F6E"/>
      </a:accent3>
      <a:accent4>
        <a:srgbClr val="F28224"/>
      </a:accent4>
      <a:accent5>
        <a:srgbClr val="F0D642"/>
      </a:accent5>
      <a:accent6>
        <a:srgbClr val="9E4F99"/>
      </a:accent6>
      <a:hlink>
        <a:srgbClr val="00A6E3"/>
      </a:hlink>
      <a:folHlink>
        <a:srgbClr val="9E4F99"/>
      </a:folHlink>
    </a:clrScheme>
    <a:fontScheme name="Home Loan Comparis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Q25"/>
  <sheetViews>
    <sheetView showGridLines="0" tabSelected="1" zoomScale="125" zoomScaleNormal="125" workbookViewId="0"/>
  </sheetViews>
  <sheetFormatPr defaultColWidth="9.109375" defaultRowHeight="19.5" customHeight="1" x14ac:dyDescent="0.35"/>
  <cols>
    <col min="1" max="1" width="2.88671875" customWidth="1"/>
    <col min="3" max="3" width="17.33203125" customWidth="1"/>
    <col min="4" max="4" width="22" customWidth="1"/>
    <col min="5" max="5" width="13.88671875" bestFit="1" customWidth="1"/>
    <col min="6" max="6" width="19.33203125" customWidth="1"/>
    <col min="7" max="7" width="11.44140625" bestFit="1" customWidth="1"/>
    <col min="9" max="9" width="10.44140625" customWidth="1"/>
    <col min="10" max="10" width="13" customWidth="1"/>
    <col min="11" max="11" width="14.109375" customWidth="1"/>
    <col min="12" max="13" width="13" customWidth="1"/>
    <col min="14" max="14" width="14.88671875" customWidth="1"/>
    <col min="15" max="15" width="15.88671875" bestFit="1" customWidth="1"/>
    <col min="16" max="16" width="19.5546875" bestFit="1" customWidth="1"/>
    <col min="17" max="17" width="2.88671875" customWidth="1"/>
  </cols>
  <sheetData>
    <row r="1" spans="1:17" ht="55.5" customHeight="1" x14ac:dyDescent="0.35">
      <c r="A1" s="2"/>
      <c r="B1" s="3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 customHeight="1" x14ac:dyDescent="0.35"/>
    <row r="3" spans="1:17" ht="15" customHeight="1" x14ac:dyDescent="0.35"/>
    <row r="4" spans="1:17" ht="23.4" x14ac:dyDescent="0.35">
      <c r="B4" s="5" t="s">
        <v>1</v>
      </c>
      <c r="C4" s="6"/>
      <c r="D4" s="7" t="s">
        <v>2</v>
      </c>
    </row>
    <row r="5" spans="1:17" ht="23.4" x14ac:dyDescent="0.35">
      <c r="B5" s="4" t="s">
        <v>3</v>
      </c>
      <c r="D5" s="19">
        <v>350000</v>
      </c>
    </row>
    <row r="6" spans="1:17" ht="15" customHeight="1" x14ac:dyDescent="0.35"/>
    <row r="7" spans="1:17" ht="15" customHeight="1" x14ac:dyDescent="0.35"/>
    <row r="8" spans="1:17" ht="15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15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 customHeigh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15" customHeight="1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5" customHeigh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15" customHeigh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15" customHeigh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5" customHeigh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5" customHeight="1" x14ac:dyDescent="0.35"/>
    <row r="20" spans="1:17" ht="15" customHeight="1" x14ac:dyDescent="0.35"/>
    <row r="21" spans="1:17" ht="15" customHeight="1" x14ac:dyDescent="0.35">
      <c r="B21" s="8" t="s">
        <v>4</v>
      </c>
      <c r="C21" s="9" t="s">
        <v>5</v>
      </c>
      <c r="D21" s="9" t="s">
        <v>6</v>
      </c>
      <c r="E21" s="8" t="s">
        <v>7</v>
      </c>
      <c r="F21" s="9" t="s">
        <v>8</v>
      </c>
      <c r="G21" s="9" t="s">
        <v>9</v>
      </c>
      <c r="H21" s="9" t="s">
        <v>10</v>
      </c>
      <c r="I21" s="9" t="s">
        <v>11</v>
      </c>
      <c r="J21" s="10" t="s">
        <v>12</v>
      </c>
      <c r="K21" s="10" t="s">
        <v>13</v>
      </c>
      <c r="L21" s="10" t="s">
        <v>14</v>
      </c>
      <c r="M21" s="10" t="s">
        <v>15</v>
      </c>
      <c r="N21" s="9" t="s">
        <v>16</v>
      </c>
      <c r="O21" s="9" t="s">
        <v>17</v>
      </c>
      <c r="P21" s="9" t="s">
        <v>18</v>
      </c>
    </row>
    <row r="22" spans="1:17" ht="19.5" customHeight="1" x14ac:dyDescent="0.35">
      <c r="B22" s="11">
        <v>4</v>
      </c>
      <c r="C22" s="12" t="s">
        <v>19</v>
      </c>
      <c r="D22" s="12" t="s">
        <v>20</v>
      </c>
      <c r="E22" s="13">
        <v>5</v>
      </c>
      <c r="F22" s="13">
        <v>30</v>
      </c>
      <c r="G22" s="18">
        <v>2.5000000000000001E-2</v>
      </c>
      <c r="H22" s="18">
        <v>3.338E-2</v>
      </c>
      <c r="I22" s="14">
        <v>2</v>
      </c>
      <c r="J22" s="16">
        <f>IFERROR(Darlehen[[#This Row],[PUNKTE]]/100*Darlehensbetrag,0)</f>
        <v>7000</v>
      </c>
      <c r="K22" s="16">
        <v>1000</v>
      </c>
      <c r="L22" s="17">
        <f>SUM(Darlehen[[#This Row],[€ PUNKTE]:[€ SCHLUSS]])</f>
        <v>8000</v>
      </c>
      <c r="M22" s="15">
        <f>IFERROR(PMT(Darlehen[[#This Row],[ZINSSATZ]]/12,Darlehen[[#This Row],[JAHRE TILGUNG]]*12,-Darlehensbetrag,1),"")</f>
        <v>1382.9212779864072</v>
      </c>
      <c r="N22" s="1">
        <v>5</v>
      </c>
      <c r="O22" s="1">
        <v>2</v>
      </c>
      <c r="P22" s="1">
        <v>5</v>
      </c>
    </row>
    <row r="23" spans="1:17" ht="19.5" customHeight="1" x14ac:dyDescent="0.35">
      <c r="B23" s="11">
        <v>3</v>
      </c>
      <c r="C23" s="12" t="s">
        <v>19</v>
      </c>
      <c r="D23" s="12" t="s">
        <v>20</v>
      </c>
      <c r="E23" s="13">
        <v>7</v>
      </c>
      <c r="F23" s="13">
        <v>30</v>
      </c>
      <c r="G23" s="18">
        <v>2.6249999999999999E-2</v>
      </c>
      <c r="H23" s="18">
        <v>3.252E-2</v>
      </c>
      <c r="I23" s="14">
        <v>2</v>
      </c>
      <c r="J23" s="16">
        <f>IFERROR(Darlehen[[#This Row],[PUNKTE]]/100*Darlehensbetrag,0)</f>
        <v>7000</v>
      </c>
      <c r="K23" s="16">
        <v>750</v>
      </c>
      <c r="L23" s="17">
        <f>SUM(Darlehen[[#This Row],[€ PUNKTE]:[€ SCHLUSS]])</f>
        <v>7750</v>
      </c>
      <c r="M23" s="15">
        <f>IFERROR(PMT(Darlehen[[#This Row],[ZINSSATZ]]/12,Darlehen[[#This Row],[JAHRE TILGUNG]]*12,-Darlehensbetrag,1),"")</f>
        <v>1405.7750296425222</v>
      </c>
      <c r="N23" s="1">
        <v>5</v>
      </c>
      <c r="O23" s="1">
        <v>2</v>
      </c>
      <c r="P23" s="1">
        <v>5</v>
      </c>
    </row>
    <row r="24" spans="1:17" ht="19.5" customHeight="1" x14ac:dyDescent="0.35">
      <c r="B24" s="13">
        <v>1</v>
      </c>
      <c r="C24" s="12" t="s">
        <v>19</v>
      </c>
      <c r="D24" s="12" t="s">
        <v>21</v>
      </c>
      <c r="E24" s="13">
        <v>30</v>
      </c>
      <c r="F24" s="13">
        <v>30</v>
      </c>
      <c r="G24" s="18">
        <v>3.5000000000000003E-2</v>
      </c>
      <c r="H24" s="18">
        <v>3.755E-2</v>
      </c>
      <c r="I24" s="14">
        <v>1.75</v>
      </c>
      <c r="J24" s="16">
        <f>IFERROR(Darlehen[[#This Row],[PUNKTE]]/100*Darlehensbetrag,0)</f>
        <v>6125.0000000000009</v>
      </c>
      <c r="K24" s="16">
        <v>500</v>
      </c>
      <c r="L24" s="17">
        <f>SUM(Darlehen[[#This Row],[€ PUNKTE]:[€ SCHLUSS]])</f>
        <v>6625.0000000000009</v>
      </c>
      <c r="M24" s="15">
        <f>IFERROR(PMT(Darlehen[[#This Row],[ZINSSATZ]]/12,Darlehen[[#This Row],[JAHRE TILGUNG]]*12,-Darlehensbetrag,1),"")</f>
        <v>1571.6548335506743</v>
      </c>
      <c r="N24" s="1"/>
      <c r="O24" s="1"/>
      <c r="P24" s="1"/>
    </row>
    <row r="25" spans="1:17" ht="19.5" customHeight="1" x14ac:dyDescent="0.35">
      <c r="B25" s="11">
        <v>2</v>
      </c>
      <c r="C25" s="12" t="s">
        <v>19</v>
      </c>
      <c r="D25" s="12" t="s">
        <v>21</v>
      </c>
      <c r="E25" s="13">
        <v>15</v>
      </c>
      <c r="F25" s="13">
        <v>15</v>
      </c>
      <c r="G25" s="18">
        <v>2.8750000000000001E-2</v>
      </c>
      <c r="H25" s="18">
        <v>3.2910000000000002E-2</v>
      </c>
      <c r="I25" s="14">
        <v>1.5</v>
      </c>
      <c r="J25" s="16">
        <f>IFERROR(Darlehen[[#This Row],[PUNKTE]]/100*Darlehensbetrag,0)</f>
        <v>5250</v>
      </c>
      <c r="K25" s="16">
        <v>1200</v>
      </c>
      <c r="L25" s="17">
        <f>SUM(Darlehen[[#This Row],[€ PUNKTE]:[€ SCHLUSS]])</f>
        <v>6450</v>
      </c>
      <c r="M25" s="15">
        <f>IFERROR(PMT(Darlehen[[#This Row],[ZINSSATZ]]/12,Darlehen[[#This Row],[JAHRE TILGUNG]]*12,-Darlehensbetrag,1),"")</f>
        <v>2396.0455675280091</v>
      </c>
      <c r="N25" s="1"/>
      <c r="O25" s="1"/>
      <c r="P25" s="1"/>
    </row>
  </sheetData>
  <conditionalFormatting sqref="L22:L25">
    <cfRule type="dataBar" priority="6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{DBB2E042-4081-4F3C-A97D-4341FBA1A709}</x14:id>
        </ext>
      </extLst>
    </cfRule>
  </conditionalFormatting>
  <dataValidations count="1">
    <dataValidation type="list" allowBlank="1" showInputMessage="1" sqref="D22:D25">
      <formula1>"Fest,Anpassbar"</formula1>
    </dataValidation>
  </dataValidations>
  <printOptions horizontalCentered="1"/>
  <pageMargins left="0.45" right="0.45" top="0.4" bottom="0.4" header="0.3" footer="0.3"/>
  <pageSetup paperSize="9" scale="66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B2E042-4081-4F3C-A97D-4341FBA1A70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L22:L25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Hypothekenvergleich</vt:lpstr>
      <vt:lpstr>Darlehensbetrag</vt:lpstr>
      <vt:lpstr>Hypothekenvergleich!Print_Titles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Agam PC</cp:lastModifiedBy>
  <cp:revision/>
  <dcterms:created xsi:type="dcterms:W3CDTF">2016-11-27T10:53:55Z</dcterms:created>
  <dcterms:modified xsi:type="dcterms:W3CDTF">2016-11-27T10:54:40Z</dcterms:modified>
</cp:coreProperties>
</file>